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115" windowHeight="10770" activeTab="1"/>
  </bookViews>
  <sheets>
    <sheet name="real dcf analysis 5%" sheetId="1" r:id="rId1"/>
    <sheet name="comparison" sheetId="2" r:id="rId2"/>
    <sheet name="real analysis 4%" sheetId="3" r:id="rId3"/>
  </sheets>
  <definedNames/>
  <calcPr fullCalcOnLoad="1"/>
</workbook>
</file>

<file path=xl/sharedStrings.xml><?xml version="1.0" encoding="utf-8"?>
<sst xmlns="http://schemas.openxmlformats.org/spreadsheetml/2006/main" count="53" uniqueCount="30">
  <si>
    <t>Analysis of a bond</t>
  </si>
  <si>
    <t>with the same technique as for securities with random future cash flows</t>
  </si>
  <si>
    <t>coupon rate</t>
  </si>
  <si>
    <t>failure probability year 1</t>
  </si>
  <si>
    <t>discount rate</t>
  </si>
  <si>
    <t>year</t>
  </si>
  <si>
    <t>cf max</t>
  </si>
  <si>
    <t>cf min</t>
  </si>
  <si>
    <t>expectation</t>
  </si>
  <si>
    <t>pv</t>
  </si>
  <si>
    <t>npv</t>
  </si>
  <si>
    <t>Comments</t>
  </si>
  <si>
    <t>1) we cannot use the max cf for the DCF analysis, we must take the expected cf (line 16)</t>
  </si>
  <si>
    <t>4) for the calculation of the price we could also use the real irr (as computed above) of a new bond in the same class: we would get the same result</t>
  </si>
  <si>
    <t>illustration</t>
  </si>
  <si>
    <t>comparaison of the two methods</t>
  </si>
  <si>
    <t>new coupon rate</t>
  </si>
  <si>
    <t>new real irr</t>
  </si>
  <si>
    <t>failure prob</t>
  </si>
  <si>
    <t>pv of line 13</t>
  </si>
  <si>
    <t>sum =</t>
  </si>
  <si>
    <t>3) this changes the sense of op cost of cap and of irr of bonds, but it does not change the calculation of the price of a second hand bond with say 5 year to go:</t>
  </si>
  <si>
    <t>suppose we have an old bond with the remaining cf as in lines 13 to 16, and suppose the new bonds of the same category have a coupon rate of 4%: see next sheet</t>
  </si>
  <si>
    <t xml:space="preserve">    take the rate of a new 5 year bond in the same class and do the DCF</t>
  </si>
  <si>
    <t>New price of old bond (two methods)</t>
  </si>
  <si>
    <t>pv of line 16</t>
  </si>
  <si>
    <t>(discounted with 4%)</t>
  </si>
  <si>
    <t>(discounted with 1,92%)</t>
  </si>
  <si>
    <t>2) the bond's real IRR (if it is sold 100) is</t>
  </si>
  <si>
    <t>and not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</si>
</sst>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1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I12" sqref="I12"/>
    </sheetView>
  </sheetViews>
  <sheetFormatPr defaultColWidth="11.421875" defaultRowHeight="12.75"/>
  <sheetData>
    <row r="1" s="1" customFormat="1" ht="23.25">
      <c r="A1" s="1" t="s">
        <v>0</v>
      </c>
    </row>
    <row r="2" ht="12.75">
      <c r="A2" t="s">
        <v>1</v>
      </c>
    </row>
    <row r="5" spans="1:3" ht="12.75">
      <c r="A5" t="s">
        <v>2</v>
      </c>
      <c r="C5" s="3">
        <v>0.05</v>
      </c>
    </row>
    <row r="6" spans="1:3" ht="12.75">
      <c r="A6" t="s">
        <v>3</v>
      </c>
      <c r="C6" s="3">
        <v>0.02</v>
      </c>
    </row>
    <row r="7" ht="12.75">
      <c r="C7" s="3"/>
    </row>
    <row r="8" spans="1:3" ht="12.75">
      <c r="A8" t="s">
        <v>4</v>
      </c>
      <c r="C8" s="3">
        <v>0.029000002601348558</v>
      </c>
    </row>
    <row r="11" spans="1:7" ht="12.75">
      <c r="A11" t="s">
        <v>5</v>
      </c>
      <c r="B11">
        <v>0</v>
      </c>
      <c r="C11">
        <v>1</v>
      </c>
      <c r="D11">
        <v>2</v>
      </c>
      <c r="E11">
        <v>3</v>
      </c>
      <c r="F11">
        <v>4</v>
      </c>
      <c r="G11">
        <v>5</v>
      </c>
    </row>
    <row r="13" spans="1:7" ht="12.75">
      <c r="A13" t="s">
        <v>6</v>
      </c>
      <c r="B13">
        <v>100</v>
      </c>
      <c r="C13">
        <f>$B$13*$C$5</f>
        <v>5</v>
      </c>
      <c r="D13">
        <f>$B$13*$C$5</f>
        <v>5</v>
      </c>
      <c r="E13">
        <f>$B$13*$C$5</f>
        <v>5</v>
      </c>
      <c r="F13">
        <f>$B$13*$C$5</f>
        <v>5</v>
      </c>
      <c r="G13">
        <f>$B$13+$B$13*$C$5</f>
        <v>105</v>
      </c>
    </row>
    <row r="14" spans="1:7" ht="12.75">
      <c r="A14" t="s">
        <v>7</v>
      </c>
      <c r="B14">
        <v>100</v>
      </c>
      <c r="C14">
        <v>0</v>
      </c>
      <c r="D14">
        <v>0</v>
      </c>
      <c r="E14">
        <v>0</v>
      </c>
      <c r="F14">
        <v>0</v>
      </c>
      <c r="G14">
        <v>0</v>
      </c>
    </row>
    <row r="16" spans="1:7" ht="12.75">
      <c r="A16" t="s">
        <v>8</v>
      </c>
      <c r="B16">
        <f>B13</f>
        <v>100</v>
      </c>
      <c r="C16" s="2">
        <f>C13*(1-$C$6)^C11</f>
        <v>4.9</v>
      </c>
      <c r="D16" s="2">
        <f>D13*(1-$C$6)^D11</f>
        <v>4.802</v>
      </c>
      <c r="E16" s="2">
        <f>E13*(1-$C$6)^E11</f>
        <v>4.705959999999999</v>
      </c>
      <c r="F16" s="2">
        <f>F13*(1-$C$6)^F11</f>
        <v>4.6118407999999995</v>
      </c>
      <c r="G16" s="2">
        <f>G13*(1-$C$6)^G11</f>
        <v>94.91168366399998</v>
      </c>
    </row>
    <row r="18" spans="1:9" ht="12.75">
      <c r="A18" t="s">
        <v>9</v>
      </c>
      <c r="C18" s="2">
        <f>C16/((1+$C$8)^C11)</f>
        <v>4.761904749866497</v>
      </c>
      <c r="D18" s="2">
        <f>D16/((1+$C$8)^D11)</f>
        <v>4.535147369360221</v>
      </c>
      <c r="E18" s="2">
        <f>E16/((1+$C$8)^E11)</f>
        <v>4.319187959900197</v>
      </c>
      <c r="F18" s="2">
        <f>F16/((1+$C$8)^F11)</f>
        <v>4.113512332362987</v>
      </c>
      <c r="G18" s="2">
        <f>G16/((1+$C$8)^G11)</f>
        <v>82.27024643927761</v>
      </c>
      <c r="I18" s="2"/>
    </row>
    <row r="20" spans="1:2" ht="12.75">
      <c r="A20" t="s">
        <v>10</v>
      </c>
      <c r="B20" s="2">
        <f>-B16+SUM(C18:G18)</f>
        <v>-1.1492324887285577E-06</v>
      </c>
    </row>
    <row r="24" ht="12.75">
      <c r="A24" t="s">
        <v>11</v>
      </c>
    </row>
    <row r="25" ht="12.75">
      <c r="A25" t="s">
        <v>12</v>
      </c>
    </row>
    <row r="26" spans="1:6" ht="12.75">
      <c r="A26" t="s">
        <v>28</v>
      </c>
      <c r="D26" s="6">
        <f>C8</f>
        <v>0.029000002601348558</v>
      </c>
      <c r="E26" t="s">
        <v>29</v>
      </c>
      <c r="F26" s="6">
        <f>C5</f>
        <v>0.05</v>
      </c>
    </row>
    <row r="27" ht="12.75">
      <c r="A27" t="s">
        <v>21</v>
      </c>
    </row>
    <row r="28" ht="12.75">
      <c r="A28" t="s">
        <v>23</v>
      </c>
    </row>
    <row r="29" ht="12.75">
      <c r="A29" t="s">
        <v>13</v>
      </c>
    </row>
    <row r="31" ht="12.75">
      <c r="A31" t="s">
        <v>14</v>
      </c>
    </row>
    <row r="32" ht="12.75">
      <c r="A32" t="s">
        <v>22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M38" sqref="M38"/>
    </sheetView>
  </sheetViews>
  <sheetFormatPr defaultColWidth="11.421875" defaultRowHeight="12.75"/>
  <sheetData>
    <row r="1" s="1" customFormat="1" ht="23.25">
      <c r="A1" s="1" t="s">
        <v>0</v>
      </c>
    </row>
    <row r="2" ht="12.75">
      <c r="A2" t="s">
        <v>15</v>
      </c>
    </row>
    <row r="5" spans="1:3" ht="12.75">
      <c r="A5" t="s">
        <v>2</v>
      </c>
      <c r="C5" s="3">
        <v>0.05</v>
      </c>
    </row>
    <row r="6" spans="1:3" ht="12.75">
      <c r="A6" t="s">
        <v>3</v>
      </c>
      <c r="C6" s="3">
        <v>0.02</v>
      </c>
    </row>
    <row r="7" ht="12.75">
      <c r="C7" s="3"/>
    </row>
    <row r="8" spans="1:3" ht="12.75">
      <c r="A8" t="s">
        <v>4</v>
      </c>
      <c r="C8" s="3">
        <v>0.029000002601348558</v>
      </c>
    </row>
    <row r="11" spans="1:7" ht="12.75">
      <c r="A11" t="s">
        <v>5</v>
      </c>
      <c r="B11">
        <v>0</v>
      </c>
      <c r="C11">
        <v>1</v>
      </c>
      <c r="D11">
        <v>2</v>
      </c>
      <c r="E11">
        <v>3</v>
      </c>
      <c r="F11">
        <v>4</v>
      </c>
      <c r="G11">
        <v>5</v>
      </c>
    </row>
    <row r="13" spans="1:10" ht="12.75">
      <c r="A13" t="s">
        <v>6</v>
      </c>
      <c r="B13">
        <v>100</v>
      </c>
      <c r="C13">
        <v>5</v>
      </c>
      <c r="D13">
        <v>5</v>
      </c>
      <c r="E13">
        <v>5</v>
      </c>
      <c r="F13">
        <v>5</v>
      </c>
      <c r="G13">
        <v>105</v>
      </c>
      <c r="J13" s="2"/>
    </row>
    <row r="14" spans="1:7" ht="12.75">
      <c r="A14" t="s">
        <v>7</v>
      </c>
      <c r="B14">
        <v>100</v>
      </c>
      <c r="C14">
        <v>0</v>
      </c>
      <c r="D14">
        <v>0</v>
      </c>
      <c r="E14">
        <v>0</v>
      </c>
      <c r="F14">
        <v>0</v>
      </c>
      <c r="G14">
        <v>0</v>
      </c>
    </row>
    <row r="16" spans="1:10" ht="12.75">
      <c r="A16" t="s">
        <v>8</v>
      </c>
      <c r="B16">
        <v>100</v>
      </c>
      <c r="C16" s="2">
        <v>4.9</v>
      </c>
      <c r="D16" s="2">
        <v>4.802</v>
      </c>
      <c r="E16" s="2">
        <v>4.705959999999999</v>
      </c>
      <c r="F16" s="2">
        <v>4.6118407999999995</v>
      </c>
      <c r="G16" s="2">
        <v>94.91168366399998</v>
      </c>
      <c r="J16" s="2"/>
    </row>
    <row r="17" spans="2:7" ht="12.75">
      <c r="B17" s="2"/>
      <c r="C17" s="2"/>
      <c r="D17" s="2"/>
      <c r="E17" s="2"/>
      <c r="F17" s="2"/>
      <c r="G17" s="2"/>
    </row>
    <row r="18" spans="1:10" ht="12.75">
      <c r="A18" t="s">
        <v>9</v>
      </c>
      <c r="B18" s="2"/>
      <c r="C18" s="2">
        <v>4.761904749866497</v>
      </c>
      <c r="D18" s="2">
        <v>4.535147369360221</v>
      </c>
      <c r="E18" s="2">
        <v>4.319187959900197</v>
      </c>
      <c r="F18" s="2">
        <v>4.113512332362987</v>
      </c>
      <c r="G18" s="2">
        <v>82.27024643927761</v>
      </c>
      <c r="I18" t="s">
        <v>20</v>
      </c>
      <c r="J18" s="2">
        <f>SUM(C18:G18)</f>
        <v>99.99999885076751</v>
      </c>
    </row>
    <row r="19" spans="2:7" ht="12.75">
      <c r="B19" s="2"/>
      <c r="C19" s="2"/>
      <c r="D19" s="2"/>
      <c r="E19" s="2"/>
      <c r="F19" s="2"/>
      <c r="G19" s="2"/>
    </row>
    <row r="20" spans="1:7" ht="12.75">
      <c r="A20" t="s">
        <v>10</v>
      </c>
      <c r="B20" s="2">
        <v>-1.1492324887285577E-06</v>
      </c>
      <c r="C20" s="2"/>
      <c r="D20" s="2"/>
      <c r="E20" s="2"/>
      <c r="F20" s="2"/>
      <c r="G20" s="2"/>
    </row>
    <row r="24" spans="1:3" ht="12.75">
      <c r="A24" t="s">
        <v>16</v>
      </c>
      <c r="C24" s="3">
        <v>0.04</v>
      </c>
    </row>
    <row r="25" spans="1:3" ht="12.75">
      <c r="A25" t="s">
        <v>18</v>
      </c>
      <c r="C25" s="3">
        <v>0.02</v>
      </c>
    </row>
    <row r="26" spans="1:3" ht="12.75">
      <c r="A26" t="s">
        <v>17</v>
      </c>
      <c r="C26" s="3">
        <v>0.0192</v>
      </c>
    </row>
    <row r="28" spans="9:11" ht="12.75">
      <c r="I28" s="4" t="s">
        <v>24</v>
      </c>
      <c r="J28" s="4"/>
      <c r="K28" s="4"/>
    </row>
    <row r="30" spans="1:10" ht="12.75">
      <c r="A30" t="s">
        <v>19</v>
      </c>
      <c r="C30" s="2">
        <f>C13/((1+$C$24)^C11)</f>
        <v>4.8076923076923075</v>
      </c>
      <c r="D30" s="2">
        <f>D13/((1+$C$24)^D11)</f>
        <v>4.622781065088757</v>
      </c>
      <c r="E30" s="2">
        <f>E13/((1+$C$24)^E11)</f>
        <v>4.444981793354574</v>
      </c>
      <c r="F30" s="2">
        <f>F13/((1+$C$24)^F11)</f>
        <v>4.274020955148629</v>
      </c>
      <c r="G30" s="2">
        <f>G13/((1+$C$24)^G11)</f>
        <v>86.30234620973191</v>
      </c>
      <c r="I30" s="4" t="s">
        <v>20</v>
      </c>
      <c r="J30" s="5">
        <f>SUM(C30:G30)</f>
        <v>104.45182233101617</v>
      </c>
    </row>
    <row r="31" spans="1:10" ht="12.75">
      <c r="A31" t="s">
        <v>26</v>
      </c>
      <c r="C31" s="2"/>
      <c r="D31" s="2"/>
      <c r="E31" s="2"/>
      <c r="F31" s="2"/>
      <c r="G31" s="2"/>
      <c r="I31" s="4"/>
      <c r="J31" s="5"/>
    </row>
    <row r="32" spans="3:10" ht="12.75">
      <c r="C32" s="2"/>
      <c r="D32" s="2"/>
      <c r="E32" s="2"/>
      <c r="F32" s="2"/>
      <c r="G32" s="2"/>
      <c r="I32" s="4"/>
      <c r="J32" s="5"/>
    </row>
    <row r="33" spans="1:10" ht="12.75">
      <c r="A33" t="s">
        <v>25</v>
      </c>
      <c r="C33" s="2">
        <f>C16/((1+$C$26)^C11)</f>
        <v>4.8076923076923075</v>
      </c>
      <c r="D33" s="2">
        <f>D16/((1+$C$26)^D11)</f>
        <v>4.6227810650887555</v>
      </c>
      <c r="E33" s="2">
        <f>E16/((1+$C$26)^E11)</f>
        <v>4.4449817933545726</v>
      </c>
      <c r="F33" s="2">
        <f>F16/((1+$C$26)^F11)</f>
        <v>4.274020955148627</v>
      </c>
      <c r="G33" s="2">
        <f>G16/((1+$C$26)^G11)</f>
        <v>86.30234620973188</v>
      </c>
      <c r="I33" s="4" t="s">
        <v>20</v>
      </c>
      <c r="J33" s="5">
        <f>SUM(C33:G33)</f>
        <v>104.45182233101613</v>
      </c>
    </row>
    <row r="34" spans="1:7" ht="12.75">
      <c r="A34" t="s">
        <v>27</v>
      </c>
      <c r="C34" s="2"/>
      <c r="D34" s="2"/>
      <c r="E34" s="2"/>
      <c r="F34" s="2"/>
      <c r="G34" s="2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G25" sqref="G25"/>
    </sheetView>
  </sheetViews>
  <sheetFormatPr defaultColWidth="11.421875" defaultRowHeight="12.7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2" ht="12.75">
      <c r="A2" t="s">
        <v>1</v>
      </c>
    </row>
    <row r="5" spans="1:3" ht="12.75">
      <c r="A5" t="s">
        <v>2</v>
      </c>
      <c r="C5" s="3">
        <v>0.04</v>
      </c>
    </row>
    <row r="6" spans="1:3" ht="12.75">
      <c r="A6" t="s">
        <v>3</v>
      </c>
      <c r="C6" s="3">
        <v>0.02</v>
      </c>
    </row>
    <row r="7" ht="12.75">
      <c r="C7" s="3"/>
    </row>
    <row r="8" spans="1:3" ht="12.75">
      <c r="A8" t="s">
        <v>4</v>
      </c>
      <c r="C8" s="3">
        <v>0.019200035814522707</v>
      </c>
    </row>
    <row r="11" spans="1:7" ht="12.75">
      <c r="A11" t="s">
        <v>5</v>
      </c>
      <c r="B11">
        <v>0</v>
      </c>
      <c r="C11">
        <v>1</v>
      </c>
      <c r="D11">
        <v>2</v>
      </c>
      <c r="E11">
        <v>3</v>
      </c>
      <c r="F11">
        <v>4</v>
      </c>
      <c r="G11">
        <v>5</v>
      </c>
    </row>
    <row r="13" spans="1:7" ht="12.75">
      <c r="A13" t="s">
        <v>6</v>
      </c>
      <c r="B13">
        <v>100</v>
      </c>
      <c r="C13">
        <f>$B$13*$C$5</f>
        <v>4</v>
      </c>
      <c r="D13">
        <f>$B$13*$C$5</f>
        <v>4</v>
      </c>
      <c r="E13">
        <f>$B$13*$C$5</f>
        <v>4</v>
      </c>
      <c r="F13">
        <f>$B$13*$C$5</f>
        <v>4</v>
      </c>
      <c r="G13">
        <f>$B$13+$B$13*$C$5</f>
        <v>104</v>
      </c>
    </row>
    <row r="14" spans="1:7" ht="12.75">
      <c r="A14" t="s">
        <v>7</v>
      </c>
      <c r="B14">
        <v>100</v>
      </c>
      <c r="C14">
        <v>0</v>
      </c>
      <c r="D14">
        <v>0</v>
      </c>
      <c r="E14">
        <v>0</v>
      </c>
      <c r="F14">
        <v>0</v>
      </c>
      <c r="G14">
        <v>0</v>
      </c>
    </row>
    <row r="16" spans="1:7" ht="12.75">
      <c r="A16" t="s">
        <v>8</v>
      </c>
      <c r="B16">
        <f>B13</f>
        <v>100</v>
      </c>
      <c r="C16" s="2">
        <f>C13*(1-$C$6)^C11</f>
        <v>3.92</v>
      </c>
      <c r="D16" s="2">
        <f>D13*(1-$C$6)^D11</f>
        <v>3.8415999999999997</v>
      </c>
      <c r="E16" s="2">
        <f>E13*(1-$C$6)^E11</f>
        <v>3.7647679999999997</v>
      </c>
      <c r="F16" s="2">
        <f>F13*(1-$C$6)^F11</f>
        <v>3.6894726399999995</v>
      </c>
      <c r="G16" s="2">
        <f>G13*(1-$C$6)^G11</f>
        <v>94.00776286719999</v>
      </c>
    </row>
    <row r="18" spans="1:7" ht="12.75">
      <c r="A18" t="s">
        <v>9</v>
      </c>
      <c r="C18" s="2">
        <f>C16/((1+$C$8)^C11)</f>
        <v>3.8461537110006283</v>
      </c>
      <c r="D18" s="2">
        <f>D16/((1+$C$8)^D11)</f>
        <v>3.6982245921609755</v>
      </c>
      <c r="E18" s="2">
        <f>E16/((1+$C$8)^E11)</f>
        <v>3.55598505981343</v>
      </c>
      <c r="F18" s="2">
        <f>F16/((1+$C$8)^F11)</f>
        <v>3.419216283516054</v>
      </c>
      <c r="G18" s="2">
        <f>G16/((1+$C$8)^G11)</f>
        <v>85.4804040841338</v>
      </c>
    </row>
    <row r="20" spans="1:2" ht="12.75">
      <c r="A20" t="s">
        <v>10</v>
      </c>
      <c r="B20" s="2">
        <f>-B16+SUM(C18:G18)</f>
        <v>-1.626937512355653E-05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Papa</cp:lastModifiedBy>
  <dcterms:created xsi:type="dcterms:W3CDTF">2008-04-10T04:42:43Z</dcterms:created>
  <dcterms:modified xsi:type="dcterms:W3CDTF">2008-04-10T08:10:13Z</dcterms:modified>
  <cp:category/>
  <cp:version/>
  <cp:contentType/>
  <cp:contentStatus/>
</cp:coreProperties>
</file>